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Z:\_令和7年度\03_国際社会への働きかけと賛同者の拡大\01_NPT運用検討会議\R8検討\05 委託\01 Wi-Fi、ESTA、発送、通訳、車\01 執行伺い\☆HP掲載\"/>
    </mc:Choice>
  </mc:AlternateContent>
  <xr:revisionPtr revIDLastSave="0" documentId="13_ncr:1_{35FD5519-AC8E-43E4-84FD-4E8F4339910A}" xr6:coauthVersionLast="47" xr6:coauthVersionMax="47" xr10:uidLastSave="{00000000-0000-0000-0000-000000000000}"/>
  <bookViews>
    <workbookView xWindow="-113" yWindow="-113" windowWidth="24267" windowHeight="13023" tabRatio="643" xr2:uid="{00000000-000D-0000-FFFF-FFFF00000000}"/>
  </bookViews>
  <sheets>
    <sheet name="入札金額内訳書" sheetId="14" r:id="rId1"/>
  </sheets>
  <definedNames>
    <definedName name="_xlnm.Print_Area" localSheetId="0">入札金額内訳書!$A$1:$N$42</definedName>
    <definedName name="_xlnm.Print_Titles" localSheetId="0">入札金額内訳書!$2:$2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4" l="1"/>
  <c r="L31" i="14"/>
  <c r="L30" i="14"/>
  <c r="L29" i="14"/>
  <c r="L28" i="14"/>
  <c r="L8" i="14"/>
  <c r="L35" i="14"/>
  <c r="L34" i="14"/>
  <c r="L24" i="14"/>
  <c r="L22" i="14"/>
  <c r="L21" i="14"/>
  <c r="L19" i="14"/>
  <c r="L18" i="14"/>
  <c r="L16" i="14"/>
  <c r="L15" i="14"/>
  <c r="L10" i="14"/>
  <c r="L9" i="14"/>
  <c r="L7" i="14"/>
  <c r="L6" i="14"/>
  <c r="L5" i="14"/>
  <c r="L4" i="14"/>
  <c r="L38" i="14" l="1"/>
  <c r="L39" i="14" s="1"/>
  <c r="L40" i="14" s="1"/>
</calcChain>
</file>

<file path=xl/sharedStrings.xml><?xml version="1.0" encoding="utf-8"?>
<sst xmlns="http://schemas.openxmlformats.org/spreadsheetml/2006/main" count="144" uniqueCount="86">
  <si>
    <t>数 量 等</t>
  </si>
  <si>
    <t>-</t>
  </si>
  <si>
    <t>区　　　　　　分</t>
  </si>
  <si>
    <t>内　　　　　　　　　　　　　容</t>
  </si>
  <si>
    <t>分</t>
    <rPh sb="0" eb="1">
      <t>フン</t>
    </rPh>
    <phoneticPr fontId="1"/>
  </si>
  <si>
    <t>ESTA申請</t>
    <rPh sb="4" eb="6">
      <t>シンセイ</t>
    </rPh>
    <phoneticPr fontId="1"/>
  </si>
  <si>
    <t>備　　　　　考</t>
  </si>
  <si>
    <t>台</t>
  </si>
  <si>
    <t>端末保証</t>
    <rPh sb="0" eb="2">
      <t>タンマツ</t>
    </rPh>
    <rPh sb="2" eb="4">
      <t>ホショウ</t>
    </rPh>
    <phoneticPr fontId="1"/>
  </si>
  <si>
    <t>※必要に応じて、行を追加すること。</t>
  </si>
  <si>
    <t>携帯電話</t>
  </si>
  <si>
    <t>⑤</t>
  </si>
  <si>
    <t>No</t>
  </si>
  <si>
    <t>①</t>
  </si>
  <si>
    <t>②</t>
  </si>
  <si>
    <t>③</t>
  </si>
  <si>
    <t>④</t>
  </si>
  <si>
    <t>⑦</t>
  </si>
  <si>
    <t>⑥</t>
  </si>
  <si>
    <t>申請料+手数料</t>
    <rPh sb="0" eb="3">
      <t>シンセイリョウ</t>
    </rPh>
    <rPh sb="4" eb="7">
      <t>テスウリョウ</t>
    </rPh>
    <phoneticPr fontId="1"/>
  </si>
  <si>
    <t>通話料</t>
    <rPh sb="0" eb="3">
      <t>ツウワリョウ</t>
    </rPh>
    <phoneticPr fontId="1"/>
  </si>
  <si>
    <t>人</t>
    <rPh sb="0" eb="1">
      <t>ニン</t>
    </rPh>
    <phoneticPr fontId="1"/>
  </si>
  <si>
    <t>通訳</t>
  </si>
  <si>
    <t>アメリカ合衆国→広島</t>
    <rPh sb="4" eb="5">
      <t>ア</t>
    </rPh>
    <rPh sb="5" eb="6">
      <t>シュウ</t>
    </rPh>
    <rPh sb="6" eb="7">
      <t>クニ</t>
    </rPh>
    <phoneticPr fontId="1"/>
  </si>
  <si>
    <t>広島→アメリカ合衆国</t>
    <rPh sb="0" eb="2">
      <t>ヒロシマ</t>
    </rPh>
    <rPh sb="7" eb="8">
      <t>ア</t>
    </rPh>
    <rPh sb="8" eb="9">
      <t>シュウ</t>
    </rPh>
    <rPh sb="9" eb="10">
      <t>クニ</t>
    </rPh>
    <phoneticPr fontId="1"/>
  </si>
  <si>
    <t>モバイルWi-Fiルーター</t>
  </si>
  <si>
    <t>見積不要</t>
    <rPh sb="0" eb="2">
      <t>ミツモ</t>
    </rPh>
    <rPh sb="2" eb="4">
      <t>フヨウ</t>
    </rPh>
    <phoneticPr fontId="1"/>
  </si>
  <si>
    <t>ニューヨーク（4/28）</t>
  </si>
  <si>
    <t>個</t>
    <rPh sb="0" eb="1">
      <t>コ</t>
    </rPh>
    <phoneticPr fontId="1"/>
  </si>
  <si>
    <t>式</t>
    <rPh sb="0" eb="1">
      <t>シキ</t>
    </rPh>
    <phoneticPr fontId="1"/>
  </si>
  <si>
    <t>時間</t>
    <rPh sb="0" eb="2">
      <t>ジカン</t>
    </rPh>
    <phoneticPr fontId="1"/>
  </si>
  <si>
    <t>⑧</t>
  </si>
  <si>
    <t>ニューヨーク（4/29）</t>
  </si>
  <si>
    <t>端末レンタル料</t>
    <rPh sb="0" eb="2">
      <t>タンマツ</t>
    </rPh>
    <rPh sb="6" eb="7">
      <t>リョウ</t>
    </rPh>
    <phoneticPr fontId="1"/>
  </si>
  <si>
    <t>行程管理等サポート体制</t>
  </si>
  <si>
    <t>台</t>
    <rPh sb="0" eb="1">
      <t>ダイ</t>
    </rPh>
    <phoneticPr fontId="1"/>
  </si>
  <si>
    <t>ホテル→ジョン・F・ケネディ国際空港</t>
    <rPh sb="14" eb="18">
      <t>コクサイクウコウ</t>
    </rPh>
    <phoneticPr fontId="1"/>
  </si>
  <si>
    <t>ニューヨーク（4/30）</t>
  </si>
  <si>
    <t>議事録作成</t>
    <rPh sb="0" eb="3">
      <t>ギジロク</t>
    </rPh>
    <rPh sb="3" eb="5">
      <t>サクセイ</t>
    </rPh>
    <phoneticPr fontId="1"/>
  </si>
  <si>
    <t>単価</t>
    <rPh sb="0" eb="2">
      <t>タンカ</t>
    </rPh>
    <phoneticPr fontId="1"/>
  </si>
  <si>
    <t>サイドイベント開催支援</t>
  </si>
  <si>
    <t>配送</t>
    <rPh sb="0" eb="2">
      <t>ハイソウ</t>
    </rPh>
    <phoneticPr fontId="1"/>
  </si>
  <si>
    <t>逐次・同時通訳</t>
    <rPh sb="0" eb="2">
      <t>チクジ</t>
    </rPh>
    <rPh sb="3" eb="5">
      <t>ドウジ</t>
    </rPh>
    <rPh sb="5" eb="7">
      <t>ツウヤク</t>
    </rPh>
    <phoneticPr fontId="1"/>
  </si>
  <si>
    <t>見積額</t>
    <rPh sb="0" eb="2">
      <t>ミツモリ</t>
    </rPh>
    <rPh sb="2" eb="3">
      <t>ガク</t>
    </rPh>
    <phoneticPr fontId="1"/>
  </si>
  <si>
    <t>ニューヨーク（5/1）</t>
  </si>
  <si>
    <t>手数料</t>
    <rPh sb="0" eb="3">
      <t>テスウリョウ</t>
    </rPh>
    <phoneticPr fontId="1"/>
  </si>
  <si>
    <t>イヤホンレンタル料</t>
    <rPh sb="8" eb="9">
      <t>リョウ</t>
    </rPh>
    <phoneticPr fontId="1"/>
  </si>
  <si>
    <t>会食</t>
    <rPh sb="0" eb="2">
      <t>カイショク</t>
    </rPh>
    <phoneticPr fontId="1"/>
  </si>
  <si>
    <t>◎米国出張に係る手配・管理業務　入札金額内訳書</t>
  </si>
  <si>
    <t>レンタル料（端末、予備バッテリー）</t>
    <rPh sb="4" eb="5">
      <t>リョウ</t>
    </rPh>
    <phoneticPr fontId="1"/>
  </si>
  <si>
    <t>小　計</t>
    <rPh sb="0" eb="1">
      <t>ショウ</t>
    </rPh>
    <rPh sb="2" eb="3">
      <t>ケイ</t>
    </rPh>
    <phoneticPr fontId="1"/>
  </si>
  <si>
    <t>会食提案・手配</t>
    <rPh sb="0" eb="2">
      <t>カイショク</t>
    </rPh>
    <rPh sb="2" eb="4">
      <t>テイアン</t>
    </rPh>
    <rPh sb="5" eb="7">
      <t>テハイ</t>
    </rPh>
    <phoneticPr fontId="1"/>
  </si>
  <si>
    <t>会食代</t>
    <rPh sb="0" eb="2">
      <t>カイショク</t>
    </rPh>
    <rPh sb="2" eb="3">
      <t>ダイ</t>
    </rPh>
    <phoneticPr fontId="1"/>
  </si>
  <si>
    <t>車の手配</t>
    <rPh sb="0" eb="1">
      <t>クルマ</t>
    </rPh>
    <rPh sb="2" eb="4">
      <t>テハイ</t>
    </rPh>
    <phoneticPr fontId="1"/>
  </si>
  <si>
    <t>回</t>
    <rPh sb="0" eb="1">
      <t>カイ</t>
    </rPh>
    <phoneticPr fontId="1"/>
  </si>
  <si>
    <t>会食代精算</t>
    <rPh sb="0" eb="2">
      <t>カイショク</t>
    </rPh>
    <rPh sb="2" eb="3">
      <t>ダイ</t>
    </rPh>
    <rPh sb="3" eb="5">
      <t>セイサン</t>
    </rPh>
    <phoneticPr fontId="1"/>
  </si>
  <si>
    <t>受取・返却に係る配送料</t>
  </si>
  <si>
    <t>委託料</t>
    <rPh sb="0" eb="3">
      <t>イタクリョウ</t>
    </rPh>
    <phoneticPr fontId="1"/>
  </si>
  <si>
    <t>消費税</t>
    <rPh sb="0" eb="3">
      <t>ショウヒゼイ</t>
    </rPh>
    <phoneticPr fontId="1"/>
  </si>
  <si>
    <t>合計（入札金額）</t>
    <rPh sb="0" eb="2">
      <t>ゴウケイ</t>
    </rPh>
    <rPh sb="3" eb="5">
      <t>ニュウサツ</t>
    </rPh>
    <rPh sb="5" eb="7">
      <t>キンガク</t>
    </rPh>
    <phoneticPr fontId="1"/>
  </si>
  <si>
    <t>km</t>
  </si>
  <si>
    <t>日</t>
    <rPh sb="0" eb="1">
      <t>ニチ</t>
    </rPh>
    <phoneticPr fontId="1"/>
  </si>
  <si>
    <t>資料印刷費</t>
  </si>
  <si>
    <t>見積不要</t>
    <rPh sb="0" eb="2">
      <t>ミツモリ</t>
    </rPh>
    <rPh sb="2" eb="4">
      <t>フヨウ</t>
    </rPh>
    <phoneticPr fontId="1"/>
  </si>
  <si>
    <t>見積不要</t>
  </si>
  <si>
    <t>イベント登壇者謝金・交通費</t>
    <rPh sb="4" eb="7">
      <t>トウダンシャ</t>
    </rPh>
    <rPh sb="7" eb="9">
      <t>シャキン</t>
    </rPh>
    <rPh sb="10" eb="13">
      <t>コウツウヒ</t>
    </rPh>
    <phoneticPr fontId="1"/>
  </si>
  <si>
    <t>ニューヨーク（4/27）</t>
  </si>
  <si>
    <t>逐次・同時通訳</t>
  </si>
  <si>
    <t>ジョン・F・ケネディ国際空港→ホテル</t>
  </si>
  <si>
    <t>ワシントン（5/1）</t>
    <phoneticPr fontId="1"/>
  </si>
  <si>
    <t>逐次通訳</t>
    <rPh sb="0" eb="2">
      <t>チクジ</t>
    </rPh>
    <rPh sb="2" eb="4">
      <t>ツウヤク</t>
    </rPh>
    <phoneticPr fontId="1"/>
  </si>
  <si>
    <t>同時通訳</t>
    <rPh sb="0" eb="2">
      <t>ドウジ</t>
    </rPh>
    <rPh sb="2" eb="4">
      <t>ツウヤク</t>
    </rPh>
    <phoneticPr fontId="1"/>
  </si>
  <si>
    <t>⑨</t>
    <phoneticPr fontId="1"/>
  </si>
  <si>
    <t>⑩</t>
    <phoneticPr fontId="1"/>
  </si>
  <si>
    <t>名</t>
    <rPh sb="0" eb="1">
      <t>メイ</t>
    </rPh>
    <phoneticPr fontId="1"/>
  </si>
  <si>
    <t>広島⇔ニューヨーク</t>
    <rPh sb="0" eb="2">
      <t>ヒロシマ</t>
    </rPh>
    <phoneticPr fontId="1"/>
  </si>
  <si>
    <t>プレミアムエコノミークラス</t>
    <phoneticPr fontId="1"/>
  </si>
  <si>
    <t>エコノミークラス</t>
    <phoneticPr fontId="1"/>
  </si>
  <si>
    <t>航空券・列車手配</t>
    <rPh sb="0" eb="3">
      <t>コウクウケン</t>
    </rPh>
    <rPh sb="4" eb="6">
      <t>レッシャ</t>
    </rPh>
    <rPh sb="6" eb="8">
      <t>テハイ</t>
    </rPh>
    <phoneticPr fontId="1"/>
  </si>
  <si>
    <t>ニューヨーク⇔ワシントン</t>
    <phoneticPr fontId="1"/>
  </si>
  <si>
    <t>コンフォート・メインキャビン</t>
    <phoneticPr fontId="1"/>
  </si>
  <si>
    <t>ニューヨーク⇔ワシントン</t>
    <phoneticPr fontId="1"/>
  </si>
  <si>
    <t>エコノミー</t>
    <phoneticPr fontId="1"/>
  </si>
  <si>
    <t>手数料</t>
    <phoneticPr fontId="1"/>
  </si>
  <si>
    <t>列車（ニューヨーク⇔ワシントン）</t>
    <rPh sb="0" eb="2">
      <t>レッシャ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</si>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</sst>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1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1"/>
      <color rgb="FFFF0000"/>
      <name val="ＭＳ Ｐゴシック"/>
      <family val="3"/>
    </font>
    <font>
      <sz val="11"/>
      <name val="ＭＳ Ｐゴシック"/>
      <family val="3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right" shrinkToFit="1"/>
    </xf>
    <xf numFmtId="38" fontId="0" fillId="0" borderId="0" xfId="1" applyFont="1" applyFill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38" fontId="0" fillId="0" borderId="0" xfId="1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shrinkToFit="1"/>
    </xf>
    <xf numFmtId="0" fontId="5" fillId="0" borderId="0" xfId="0" applyFont="1" applyAlignment="1">
      <alignment vertical="center"/>
    </xf>
    <xf numFmtId="0" fontId="2" fillId="0" borderId="7" xfId="0" applyFont="1" applyBorder="1" applyAlignment="1">
      <alignment vertical="center" shrinkToFit="1"/>
    </xf>
    <xf numFmtId="56" fontId="2" fillId="0" borderId="17" xfId="0" applyNumberFormat="1" applyFont="1" applyBorder="1" applyAlignment="1">
      <alignment vertical="center" shrinkToFit="1"/>
    </xf>
    <xf numFmtId="56" fontId="2" fillId="4" borderId="17" xfId="0" applyNumberFormat="1" applyFont="1" applyFill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4" borderId="17" xfId="0" applyFont="1" applyFill="1" applyBorder="1" applyAlignment="1">
      <alignment vertical="center" shrinkToFit="1"/>
    </xf>
    <xf numFmtId="0" fontId="2" fillId="4" borderId="18" xfId="0" applyFont="1" applyFill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0" fillId="4" borderId="8" xfId="0" applyFill="1" applyBorder="1" applyAlignment="1">
      <alignment vertical="center" shrinkToFit="1"/>
    </xf>
    <xf numFmtId="0" fontId="0" fillId="0" borderId="22" xfId="0" applyBorder="1" applyAlignment="1">
      <alignment horizontal="right" vertical="center" shrinkToFit="1"/>
    </xf>
    <xf numFmtId="0" fontId="0" fillId="0" borderId="8" xfId="0" applyBorder="1" applyAlignment="1">
      <alignment vertical="top" wrapText="1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right" vertical="center" shrinkToFit="1"/>
    </xf>
    <xf numFmtId="0" fontId="0" fillId="4" borderId="7" xfId="0" applyFill="1" applyBorder="1" applyAlignment="1">
      <alignment horizontal="right" vertical="center" shrinkToFit="1"/>
    </xf>
    <xf numFmtId="0" fontId="0" fillId="0" borderId="8" xfId="0" applyBorder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38" fontId="0" fillId="0" borderId="0" xfId="1" applyFont="1" applyFill="1" applyBorder="1" applyAlignment="1">
      <alignment horizontal="center" shrinkToFit="1"/>
    </xf>
    <xf numFmtId="0" fontId="0" fillId="0" borderId="0" xfId="0" applyAlignment="1">
      <alignment horizontal="right"/>
    </xf>
    <xf numFmtId="176" fontId="0" fillId="0" borderId="8" xfId="0" applyNumberFormat="1" applyBorder="1" applyAlignment="1">
      <alignment horizontal="right" vertical="center" shrinkToFit="1"/>
    </xf>
    <xf numFmtId="176" fontId="0" fillId="0" borderId="7" xfId="0" applyNumberFormat="1" applyBorder="1" applyAlignment="1">
      <alignment horizontal="right" vertical="center" shrinkToFit="1"/>
    </xf>
    <xf numFmtId="176" fontId="0" fillId="4" borderId="8" xfId="0" applyNumberFormat="1" applyFill="1" applyBorder="1" applyAlignment="1">
      <alignment horizontal="right" vertical="center" shrinkToFit="1"/>
    </xf>
    <xf numFmtId="176" fontId="0" fillId="0" borderId="11" xfId="0" applyNumberFormat="1" applyBorder="1" applyAlignment="1">
      <alignment horizontal="right" vertical="center" shrinkToFit="1"/>
    </xf>
    <xf numFmtId="38" fontId="0" fillId="0" borderId="0" xfId="1" applyFont="1" applyFill="1" applyAlignment="1">
      <alignment vertical="center"/>
    </xf>
    <xf numFmtId="176" fontId="7" fillId="0" borderId="7" xfId="0" applyNumberFormat="1" applyFont="1" applyBorder="1" applyAlignment="1">
      <alignment horizontal="right" vertical="center" shrinkToFit="1"/>
    </xf>
    <xf numFmtId="176" fontId="7" fillId="0" borderId="8" xfId="0" applyNumberFormat="1" applyFont="1" applyBorder="1" applyAlignment="1">
      <alignment horizontal="right" vertical="center" shrinkToFit="1"/>
    </xf>
    <xf numFmtId="176" fontId="0" fillId="0" borderId="22" xfId="1" applyNumberFormat="1" applyFont="1" applyFill="1" applyBorder="1" applyAlignment="1">
      <alignment horizontal="right" vertical="center" shrinkToFit="1"/>
    </xf>
    <xf numFmtId="176" fontId="0" fillId="0" borderId="8" xfId="0" applyNumberFormat="1" applyBorder="1" applyAlignment="1">
      <alignment horizontal="right" vertical="center"/>
    </xf>
    <xf numFmtId="176" fontId="0" fillId="0" borderId="26" xfId="1" applyNumberFormat="1" applyFont="1" applyFill="1" applyBorder="1" applyAlignment="1">
      <alignment horizontal="right" vertical="center"/>
    </xf>
    <xf numFmtId="38" fontId="0" fillId="0" borderId="0" xfId="1" applyFont="1" applyFill="1" applyAlignment="1">
      <alignment horizontal="right"/>
    </xf>
    <xf numFmtId="38" fontId="6" fillId="0" borderId="0" xfId="1" applyFont="1" applyFill="1" applyAlignment="1"/>
    <xf numFmtId="38" fontId="6" fillId="0" borderId="0" xfId="1" applyFont="1" applyFill="1"/>
    <xf numFmtId="38" fontId="0" fillId="0" borderId="0" xfId="1" applyFont="1" applyFill="1" applyBorder="1"/>
    <xf numFmtId="38" fontId="0" fillId="0" borderId="0" xfId="1" applyFont="1" applyFill="1" applyBorder="1" applyAlignment="1">
      <alignment horizontal="right"/>
    </xf>
    <xf numFmtId="0" fontId="0" fillId="0" borderId="29" xfId="0" applyBorder="1" applyAlignment="1">
      <alignment horizontal="left" vertical="center" shrinkToFit="1"/>
    </xf>
    <xf numFmtId="0" fontId="0" fillId="4" borderId="29" xfId="0" applyFill="1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0" fillId="0" borderId="30" xfId="0" applyBorder="1" applyAlignment="1">
      <alignment vertical="top" wrapText="1"/>
    </xf>
    <xf numFmtId="0" fontId="0" fillId="0" borderId="32" xfId="0" applyBorder="1" applyAlignment="1">
      <alignment horizontal="left" vertical="center"/>
    </xf>
    <xf numFmtId="38" fontId="0" fillId="0" borderId="0" xfId="1" applyFont="1" applyFill="1" applyAlignme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8" fillId="0" borderId="29" xfId="0" applyFont="1" applyBorder="1" applyAlignment="1">
      <alignment horizontal="left" vertical="center" shrinkToFit="1"/>
    </xf>
    <xf numFmtId="0" fontId="9" fillId="0" borderId="7" xfId="0" applyFont="1" applyBorder="1" applyAlignment="1">
      <alignment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right" vertical="center" shrinkToFit="1"/>
    </xf>
    <xf numFmtId="0" fontId="9" fillId="0" borderId="8" xfId="0" applyFont="1" applyBorder="1" applyAlignment="1">
      <alignment vertical="center" shrinkToFit="1"/>
    </xf>
    <xf numFmtId="56" fontId="10" fillId="0" borderId="7" xfId="0" applyNumberFormat="1" applyFont="1" applyBorder="1" applyAlignment="1">
      <alignment vertical="center" shrinkToFit="1"/>
    </xf>
    <xf numFmtId="56" fontId="10" fillId="0" borderId="17" xfId="0" applyNumberFormat="1" applyFont="1" applyBorder="1" applyAlignment="1">
      <alignment vertical="center" shrinkToFit="1"/>
    </xf>
    <xf numFmtId="0" fontId="10" fillId="0" borderId="17" xfId="0" applyFont="1" applyBorder="1" applyAlignment="1">
      <alignment vertical="center" shrinkToFit="1"/>
    </xf>
    <xf numFmtId="176" fontId="9" fillId="0" borderId="7" xfId="0" applyNumberFormat="1" applyFont="1" applyBorder="1" applyAlignment="1">
      <alignment horizontal="right" vertical="center" shrinkToFit="1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shrinkToFit="1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 shrinkToFit="1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right" vertical="center" shrinkToFit="1"/>
    </xf>
    <xf numFmtId="0" fontId="0" fillId="3" borderId="13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shrinkToFit="1"/>
    </xf>
    <xf numFmtId="0" fontId="0" fillId="0" borderId="14" xfId="0" applyBorder="1"/>
    <xf numFmtId="0" fontId="0" fillId="0" borderId="21" xfId="0" applyBorder="1"/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 shrinkToFit="1"/>
    </xf>
    <xf numFmtId="0" fontId="0" fillId="0" borderId="19" xfId="0" applyBorder="1"/>
    <xf numFmtId="0" fontId="0" fillId="0" borderId="16" xfId="0" applyBorder="1"/>
    <xf numFmtId="0" fontId="0" fillId="0" borderId="20" xfId="0" applyBorder="1"/>
    <xf numFmtId="0" fontId="0" fillId="3" borderId="15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66"/>
  <sheetViews>
    <sheetView tabSelected="1" view="pageBreakPreview" zoomScaleSheetLayoutView="100" workbookViewId="0">
      <selection activeCell="D1" sqref="D1"/>
    </sheetView>
  </sheetViews>
  <sheetFormatPr defaultColWidth="9" defaultRowHeight="13.8" x14ac:dyDescent="0.2"/>
  <cols>
    <col min="1" max="1" width="1.33203125" customWidth="1"/>
    <col min="2" max="2" width="3.33203125" customWidth="1"/>
    <col min="3" max="3" width="3.21875" customWidth="1"/>
    <col min="4" max="4" width="19.109375" customWidth="1"/>
    <col min="5" max="5" width="35.109375" style="1" customWidth="1"/>
    <col min="6" max="6" width="17.77734375" customWidth="1"/>
    <col min="7" max="7" width="5.77734375" customWidth="1"/>
    <col min="8" max="8" width="6.109375" style="2" customWidth="1"/>
    <col min="9" max="9" width="4.88671875" style="3" customWidth="1"/>
    <col min="10" max="10" width="6" style="2" customWidth="1"/>
    <col min="11" max="11" width="15.6640625" style="2" customWidth="1"/>
    <col min="12" max="12" width="15.44140625" style="4" bestFit="1" customWidth="1"/>
    <col min="13" max="13" width="27" style="5" customWidth="1"/>
  </cols>
  <sheetData>
    <row r="1" spans="2:13" s="6" customFormat="1" ht="28.05" customHeight="1" x14ac:dyDescent="0.2">
      <c r="C1" s="10" t="s">
        <v>48</v>
      </c>
      <c r="D1" s="10"/>
      <c r="E1" s="23"/>
      <c r="H1" s="7"/>
      <c r="I1" s="35"/>
      <c r="J1" s="7"/>
      <c r="K1" s="7"/>
      <c r="L1" s="51"/>
      <c r="M1" s="5"/>
    </row>
    <row r="2" spans="2:13" s="7" customFormat="1" ht="23.35" customHeight="1" x14ac:dyDescent="0.2">
      <c r="B2" s="8"/>
      <c r="C2" s="100" t="s">
        <v>12</v>
      </c>
      <c r="D2" s="87" t="s">
        <v>2</v>
      </c>
      <c r="E2" s="103" t="s">
        <v>3</v>
      </c>
      <c r="F2" s="104"/>
      <c r="G2" s="107" t="s">
        <v>0</v>
      </c>
      <c r="H2" s="108"/>
      <c r="I2" s="108"/>
      <c r="J2" s="109"/>
      <c r="K2" s="113" t="s">
        <v>39</v>
      </c>
      <c r="L2" s="87" t="s">
        <v>43</v>
      </c>
      <c r="M2" s="89" t="s">
        <v>6</v>
      </c>
    </row>
    <row r="3" spans="2:13" s="7" customFormat="1" ht="23.35" customHeight="1" x14ac:dyDescent="0.2">
      <c r="B3" s="9"/>
      <c r="C3" s="101"/>
      <c r="D3" s="102"/>
      <c r="E3" s="105"/>
      <c r="F3" s="106"/>
      <c r="G3" s="110"/>
      <c r="H3" s="111"/>
      <c r="I3" s="111"/>
      <c r="J3" s="112"/>
      <c r="K3" s="114"/>
      <c r="L3" s="88"/>
      <c r="M3" s="90"/>
    </row>
    <row r="4" spans="2:13" s="6" customFormat="1" ht="21.95" customHeight="1" x14ac:dyDescent="0.2">
      <c r="B4" s="91" t="s">
        <v>57</v>
      </c>
      <c r="C4" s="11" t="s">
        <v>13</v>
      </c>
      <c r="D4" s="16" t="s">
        <v>22</v>
      </c>
      <c r="E4" s="24" t="s">
        <v>66</v>
      </c>
      <c r="F4" s="72" t="s">
        <v>67</v>
      </c>
      <c r="G4" s="72">
        <v>1</v>
      </c>
      <c r="H4" s="73" t="s">
        <v>21</v>
      </c>
      <c r="I4" s="74">
        <v>8</v>
      </c>
      <c r="J4" s="73" t="s">
        <v>30</v>
      </c>
      <c r="K4" s="47"/>
      <c r="L4" s="47">
        <f t="shared" ref="L4:L10" si="0">G4*K4</f>
        <v>0</v>
      </c>
      <c r="M4" s="62"/>
    </row>
    <row r="5" spans="2:13" s="6" customFormat="1" ht="21.95" customHeight="1" x14ac:dyDescent="0.2">
      <c r="B5" s="92"/>
      <c r="C5" s="12"/>
      <c r="D5" s="17"/>
      <c r="E5" s="24" t="s">
        <v>27</v>
      </c>
      <c r="F5" s="75" t="s">
        <v>42</v>
      </c>
      <c r="G5" s="75">
        <v>1</v>
      </c>
      <c r="H5" s="73" t="s">
        <v>21</v>
      </c>
      <c r="I5" s="74">
        <v>8</v>
      </c>
      <c r="J5" s="73" t="s">
        <v>30</v>
      </c>
      <c r="K5" s="47"/>
      <c r="L5" s="47">
        <f t="shared" si="0"/>
        <v>0</v>
      </c>
      <c r="M5" s="62"/>
    </row>
    <row r="6" spans="2:13" s="6" customFormat="1" ht="21.95" customHeight="1" x14ac:dyDescent="0.2">
      <c r="B6" s="92"/>
      <c r="C6" s="12"/>
      <c r="D6" s="17"/>
      <c r="E6" s="76" t="s">
        <v>32</v>
      </c>
      <c r="F6" s="75" t="s">
        <v>42</v>
      </c>
      <c r="G6" s="75">
        <v>1</v>
      </c>
      <c r="H6" s="73" t="s">
        <v>21</v>
      </c>
      <c r="I6" s="74">
        <v>8</v>
      </c>
      <c r="J6" s="73" t="s">
        <v>30</v>
      </c>
      <c r="K6" s="47"/>
      <c r="L6" s="47">
        <f t="shared" si="0"/>
        <v>0</v>
      </c>
      <c r="M6" s="62"/>
    </row>
    <row r="7" spans="2:13" s="6" customFormat="1" ht="21.95" customHeight="1" x14ac:dyDescent="0.2">
      <c r="B7" s="92"/>
      <c r="C7" s="12"/>
      <c r="D7" s="17"/>
      <c r="E7" s="77" t="s">
        <v>37</v>
      </c>
      <c r="F7" s="75" t="s">
        <v>42</v>
      </c>
      <c r="G7" s="75">
        <v>1</v>
      </c>
      <c r="H7" s="73" t="s">
        <v>21</v>
      </c>
      <c r="I7" s="74">
        <v>8</v>
      </c>
      <c r="J7" s="73" t="s">
        <v>30</v>
      </c>
      <c r="K7" s="47"/>
      <c r="L7" s="47">
        <f t="shared" si="0"/>
        <v>0</v>
      </c>
      <c r="M7" s="62"/>
    </row>
    <row r="8" spans="2:13" s="6" customFormat="1" ht="21.95" customHeight="1" x14ac:dyDescent="0.2">
      <c r="B8" s="92"/>
      <c r="C8" s="12"/>
      <c r="D8" s="17"/>
      <c r="E8" s="77" t="s">
        <v>69</v>
      </c>
      <c r="F8" s="75" t="s">
        <v>70</v>
      </c>
      <c r="G8" s="75">
        <v>1</v>
      </c>
      <c r="H8" s="73" t="s">
        <v>21</v>
      </c>
      <c r="I8" s="74">
        <v>2</v>
      </c>
      <c r="J8" s="73" t="s">
        <v>30</v>
      </c>
      <c r="K8" s="47"/>
      <c r="L8" s="47">
        <f t="shared" ref="L8" si="1">G8*K8</f>
        <v>0</v>
      </c>
      <c r="M8" s="62"/>
    </row>
    <row r="9" spans="2:13" s="6" customFormat="1" ht="21.95" customHeight="1" x14ac:dyDescent="0.2">
      <c r="B9" s="92"/>
      <c r="C9" s="12"/>
      <c r="D9" s="17"/>
      <c r="E9" s="77" t="s">
        <v>44</v>
      </c>
      <c r="F9" s="75" t="s">
        <v>71</v>
      </c>
      <c r="G9" s="75">
        <v>1</v>
      </c>
      <c r="H9" s="73" t="s">
        <v>21</v>
      </c>
      <c r="I9" s="74">
        <v>3</v>
      </c>
      <c r="J9" s="73" t="s">
        <v>30</v>
      </c>
      <c r="K9" s="47"/>
      <c r="L9" s="47">
        <f t="shared" si="0"/>
        <v>0</v>
      </c>
      <c r="M9" s="62"/>
    </row>
    <row r="10" spans="2:13" s="6" customFormat="1" ht="21.95" customHeight="1" x14ac:dyDescent="0.2">
      <c r="B10" s="92"/>
      <c r="C10" s="12"/>
      <c r="D10" s="17"/>
      <c r="E10" s="77" t="s">
        <v>46</v>
      </c>
      <c r="F10" s="72"/>
      <c r="G10" s="72">
        <v>10</v>
      </c>
      <c r="H10" s="73" t="s">
        <v>28</v>
      </c>
      <c r="I10" s="74">
        <v>5</v>
      </c>
      <c r="J10" s="73" t="s">
        <v>61</v>
      </c>
      <c r="K10" s="48"/>
      <c r="L10" s="48">
        <f t="shared" si="0"/>
        <v>0</v>
      </c>
      <c r="M10" s="62"/>
    </row>
    <row r="11" spans="2:13" s="6" customFormat="1" ht="21.95" customHeight="1" x14ac:dyDescent="0.2">
      <c r="B11" s="92"/>
      <c r="C11" s="13" t="s">
        <v>14</v>
      </c>
      <c r="D11" s="18" t="s">
        <v>38</v>
      </c>
      <c r="E11" s="25"/>
      <c r="F11" s="16"/>
      <c r="G11" s="16">
        <v>1</v>
      </c>
      <c r="H11" s="36" t="s">
        <v>29</v>
      </c>
      <c r="I11" s="41"/>
      <c r="J11" s="36"/>
      <c r="K11" s="47" t="s">
        <v>1</v>
      </c>
      <c r="L11" s="47"/>
      <c r="M11" s="62"/>
    </row>
    <row r="12" spans="2:13" s="6" customFormat="1" ht="21.95" customHeight="1" x14ac:dyDescent="0.2">
      <c r="B12" s="92"/>
      <c r="C12" s="11" t="s">
        <v>15</v>
      </c>
      <c r="D12" s="16" t="s">
        <v>40</v>
      </c>
      <c r="E12" s="26" t="s">
        <v>65</v>
      </c>
      <c r="F12" s="32"/>
      <c r="G12" s="32">
        <v>1</v>
      </c>
      <c r="H12" s="37" t="s">
        <v>29</v>
      </c>
      <c r="I12" s="42"/>
      <c r="J12" s="37"/>
      <c r="K12" s="49" t="s">
        <v>1</v>
      </c>
      <c r="L12" s="49">
        <v>3500000</v>
      </c>
      <c r="M12" s="63" t="s">
        <v>64</v>
      </c>
    </row>
    <row r="13" spans="2:13" s="6" customFormat="1" ht="21.95" customHeight="1" x14ac:dyDescent="0.2">
      <c r="B13" s="92"/>
      <c r="C13" s="14"/>
      <c r="D13" s="17"/>
      <c r="E13" s="26" t="s">
        <v>62</v>
      </c>
      <c r="F13" s="32"/>
      <c r="G13" s="32">
        <v>1</v>
      </c>
      <c r="H13" s="37" t="s">
        <v>29</v>
      </c>
      <c r="I13" s="42"/>
      <c r="J13" s="37"/>
      <c r="K13" s="49" t="s">
        <v>1</v>
      </c>
      <c r="L13" s="49">
        <v>100000</v>
      </c>
      <c r="M13" s="63" t="s">
        <v>63</v>
      </c>
    </row>
    <row r="14" spans="2:13" s="6" customFormat="1" ht="21.95" customHeight="1" x14ac:dyDescent="0.2">
      <c r="B14" s="92"/>
      <c r="C14" s="12"/>
      <c r="D14" s="17"/>
      <c r="E14" s="25" t="s">
        <v>45</v>
      </c>
      <c r="F14" s="16"/>
      <c r="G14" s="16">
        <v>1</v>
      </c>
      <c r="H14" s="36" t="s">
        <v>29</v>
      </c>
      <c r="I14" s="41"/>
      <c r="J14" s="36"/>
      <c r="K14" s="47" t="s">
        <v>1</v>
      </c>
      <c r="L14" s="47"/>
      <c r="M14" s="62"/>
    </row>
    <row r="15" spans="2:13" s="6" customFormat="1" ht="21.95" customHeight="1" x14ac:dyDescent="0.2">
      <c r="B15" s="92"/>
      <c r="C15" s="11" t="s">
        <v>16</v>
      </c>
      <c r="D15" s="16" t="s">
        <v>47</v>
      </c>
      <c r="E15" s="25" t="s">
        <v>51</v>
      </c>
      <c r="F15" s="16"/>
      <c r="G15" s="16">
        <v>3</v>
      </c>
      <c r="H15" s="36" t="s">
        <v>54</v>
      </c>
      <c r="I15" s="41"/>
      <c r="J15" s="36"/>
      <c r="K15" s="47"/>
      <c r="L15" s="47">
        <f>G15*K15</f>
        <v>0</v>
      </c>
      <c r="M15" s="62"/>
    </row>
    <row r="16" spans="2:13" s="6" customFormat="1" ht="21.95" customHeight="1" x14ac:dyDescent="0.2">
      <c r="B16" s="92"/>
      <c r="C16" s="12"/>
      <c r="D16" s="17"/>
      <c r="E16" s="26" t="s">
        <v>52</v>
      </c>
      <c r="F16" s="32"/>
      <c r="G16" s="32">
        <v>5</v>
      </c>
      <c r="H16" s="37" t="s">
        <v>21</v>
      </c>
      <c r="I16" s="42">
        <v>3</v>
      </c>
      <c r="J16" s="37" t="s">
        <v>54</v>
      </c>
      <c r="K16" s="49" t="s">
        <v>1</v>
      </c>
      <c r="L16" s="49">
        <f>15000*G16*I16</f>
        <v>225000</v>
      </c>
      <c r="M16" s="63" t="s">
        <v>26</v>
      </c>
    </row>
    <row r="17" spans="2:13" s="6" customFormat="1" ht="21.95" customHeight="1" x14ac:dyDescent="0.2">
      <c r="B17" s="92"/>
      <c r="C17" s="12"/>
      <c r="D17" s="17"/>
      <c r="E17" s="25" t="s">
        <v>55</v>
      </c>
      <c r="F17" s="16"/>
      <c r="G17" s="16">
        <v>1</v>
      </c>
      <c r="H17" s="36" t="s">
        <v>29</v>
      </c>
      <c r="I17" s="41"/>
      <c r="J17" s="36"/>
      <c r="K17" s="47" t="s">
        <v>1</v>
      </c>
      <c r="L17" s="47"/>
      <c r="M17" s="62"/>
    </row>
    <row r="18" spans="2:13" s="6" customFormat="1" ht="21.95" customHeight="1" x14ac:dyDescent="0.2">
      <c r="B18" s="92"/>
      <c r="C18" s="11" t="s">
        <v>11</v>
      </c>
      <c r="D18" s="16" t="s">
        <v>10</v>
      </c>
      <c r="E18" s="27" t="s">
        <v>33</v>
      </c>
      <c r="F18" s="16"/>
      <c r="G18" s="18">
        <v>4</v>
      </c>
      <c r="H18" s="36" t="s">
        <v>7</v>
      </c>
      <c r="I18" s="74">
        <v>14</v>
      </c>
      <c r="J18" s="36" t="s">
        <v>61</v>
      </c>
      <c r="K18" s="47"/>
      <c r="L18" s="47">
        <f>G18*I18*K18</f>
        <v>0</v>
      </c>
      <c r="M18" s="62"/>
    </row>
    <row r="19" spans="2:13" s="6" customFormat="1" ht="21.95" customHeight="1" x14ac:dyDescent="0.2">
      <c r="B19" s="92"/>
      <c r="C19" s="14"/>
      <c r="D19" s="17"/>
      <c r="E19" s="27" t="s">
        <v>20</v>
      </c>
      <c r="F19" s="16"/>
      <c r="G19" s="18">
        <v>4</v>
      </c>
      <c r="H19" s="73" t="s">
        <v>35</v>
      </c>
      <c r="I19" s="74">
        <v>150</v>
      </c>
      <c r="J19" s="36" t="s">
        <v>4</v>
      </c>
      <c r="K19" s="47"/>
      <c r="L19" s="47">
        <f>G19*I19*K19</f>
        <v>0</v>
      </c>
      <c r="M19" s="62"/>
    </row>
    <row r="20" spans="2:13" s="6" customFormat="1" ht="21.95" customHeight="1" x14ac:dyDescent="0.2">
      <c r="B20" s="92"/>
      <c r="C20" s="14"/>
      <c r="D20" s="17"/>
      <c r="E20" s="27" t="s">
        <v>56</v>
      </c>
      <c r="F20" s="16"/>
      <c r="G20" s="18">
        <v>1</v>
      </c>
      <c r="H20" s="73" t="s">
        <v>29</v>
      </c>
      <c r="I20" s="74"/>
      <c r="J20" s="36"/>
      <c r="K20" s="47" t="s">
        <v>1</v>
      </c>
      <c r="L20" s="47"/>
      <c r="M20" s="62"/>
    </row>
    <row r="21" spans="2:13" s="6" customFormat="1" ht="21.95" customHeight="1" x14ac:dyDescent="0.2">
      <c r="B21" s="92"/>
      <c r="C21" s="14"/>
      <c r="D21" s="16" t="s">
        <v>25</v>
      </c>
      <c r="E21" s="27" t="s">
        <v>49</v>
      </c>
      <c r="F21" s="16"/>
      <c r="G21" s="16">
        <v>6</v>
      </c>
      <c r="H21" s="85" t="s">
        <v>7</v>
      </c>
      <c r="I21" s="86">
        <v>14</v>
      </c>
      <c r="J21" s="38" t="s">
        <v>61</v>
      </c>
      <c r="K21" s="47"/>
      <c r="L21" s="47">
        <f>G21*I21*K21</f>
        <v>0</v>
      </c>
      <c r="M21" s="64"/>
    </row>
    <row r="22" spans="2:13" s="6" customFormat="1" ht="21.95" customHeight="1" x14ac:dyDescent="0.2">
      <c r="B22" s="92"/>
      <c r="C22" s="14"/>
      <c r="D22" s="17"/>
      <c r="E22" s="27" t="s">
        <v>8</v>
      </c>
      <c r="F22" s="16"/>
      <c r="G22" s="16">
        <v>6</v>
      </c>
      <c r="H22" s="85" t="s">
        <v>7</v>
      </c>
      <c r="I22" s="86">
        <v>14</v>
      </c>
      <c r="J22" s="38" t="s">
        <v>61</v>
      </c>
      <c r="K22" s="47"/>
      <c r="L22" s="47">
        <f>G22*I22*K22</f>
        <v>0</v>
      </c>
      <c r="M22" s="64"/>
    </row>
    <row r="23" spans="2:13" s="6" customFormat="1" ht="21.95" customHeight="1" x14ac:dyDescent="0.2">
      <c r="B23" s="92"/>
      <c r="C23" s="14"/>
      <c r="D23" s="19"/>
      <c r="E23" s="27" t="s">
        <v>56</v>
      </c>
      <c r="F23" s="16"/>
      <c r="G23" s="16">
        <v>1</v>
      </c>
      <c r="H23" s="85" t="s">
        <v>29</v>
      </c>
      <c r="I23" s="86"/>
      <c r="J23" s="38"/>
      <c r="K23" s="47" t="s">
        <v>1</v>
      </c>
      <c r="L23" s="47"/>
      <c r="M23" s="64"/>
    </row>
    <row r="24" spans="2:13" s="6" customFormat="1" ht="21.95" customHeight="1" x14ac:dyDescent="0.2">
      <c r="B24" s="92"/>
      <c r="C24" s="13" t="s">
        <v>18</v>
      </c>
      <c r="D24" s="18" t="s">
        <v>5</v>
      </c>
      <c r="E24" s="25" t="s">
        <v>19</v>
      </c>
      <c r="F24" s="16"/>
      <c r="G24" s="16">
        <v>3</v>
      </c>
      <c r="H24" s="36" t="s">
        <v>21</v>
      </c>
      <c r="I24" s="41"/>
      <c r="J24" s="36"/>
      <c r="K24" s="47"/>
      <c r="L24" s="47">
        <f>G24*K24</f>
        <v>0</v>
      </c>
      <c r="M24" s="62"/>
    </row>
    <row r="25" spans="2:13" s="6" customFormat="1" ht="21.95" customHeight="1" x14ac:dyDescent="0.2">
      <c r="B25" s="92"/>
      <c r="C25" s="11" t="s">
        <v>17</v>
      </c>
      <c r="D25" s="16" t="s">
        <v>41</v>
      </c>
      <c r="E25" s="28" t="s">
        <v>24</v>
      </c>
      <c r="F25" s="32"/>
      <c r="G25" s="32">
        <v>1</v>
      </c>
      <c r="H25" s="37" t="s">
        <v>29</v>
      </c>
      <c r="I25" s="42"/>
      <c r="J25" s="37"/>
      <c r="K25" s="49" t="s">
        <v>1</v>
      </c>
      <c r="L25" s="49">
        <v>350000</v>
      </c>
      <c r="M25" s="63" t="s">
        <v>26</v>
      </c>
    </row>
    <row r="26" spans="2:13" s="6" customFormat="1" ht="21.95" customHeight="1" x14ac:dyDescent="0.2">
      <c r="B26" s="92"/>
      <c r="C26" s="14"/>
      <c r="D26" s="17"/>
      <c r="E26" s="29" t="s">
        <v>23</v>
      </c>
      <c r="F26" s="32"/>
      <c r="G26" s="32">
        <v>1</v>
      </c>
      <c r="H26" s="37" t="s">
        <v>29</v>
      </c>
      <c r="I26" s="42"/>
      <c r="J26" s="37"/>
      <c r="K26" s="49" t="s">
        <v>1</v>
      </c>
      <c r="L26" s="49">
        <v>350000</v>
      </c>
      <c r="M26" s="63" t="s">
        <v>26</v>
      </c>
    </row>
    <row r="27" spans="2:13" s="6" customFormat="1" ht="21.95" customHeight="1" x14ac:dyDescent="0.2">
      <c r="B27" s="92"/>
      <c r="C27" s="14"/>
      <c r="D27" s="17"/>
      <c r="E27" s="30" t="s">
        <v>45</v>
      </c>
      <c r="F27" s="16"/>
      <c r="G27" s="16">
        <v>1</v>
      </c>
      <c r="H27" s="38" t="s">
        <v>29</v>
      </c>
      <c r="I27" s="43"/>
      <c r="J27" s="38"/>
      <c r="K27" s="47" t="s">
        <v>1</v>
      </c>
      <c r="L27" s="47"/>
      <c r="M27" s="64"/>
    </row>
    <row r="28" spans="2:13" s="6" customFormat="1" ht="21.95" customHeight="1" x14ac:dyDescent="0.2">
      <c r="B28" s="92"/>
      <c r="C28" s="11" t="s">
        <v>31</v>
      </c>
      <c r="D28" s="75" t="s">
        <v>78</v>
      </c>
      <c r="E28" s="78" t="s">
        <v>75</v>
      </c>
      <c r="F28" s="72" t="s">
        <v>76</v>
      </c>
      <c r="G28" s="72">
        <v>3</v>
      </c>
      <c r="H28" s="73" t="s">
        <v>74</v>
      </c>
      <c r="I28" s="74"/>
      <c r="J28" s="73"/>
      <c r="K28" s="79"/>
      <c r="L28" s="79">
        <f>G28*K28*1.1</f>
        <v>0</v>
      </c>
      <c r="M28" s="71"/>
    </row>
    <row r="29" spans="2:13" s="6" customFormat="1" ht="21.95" customHeight="1" x14ac:dyDescent="0.2">
      <c r="B29" s="92"/>
      <c r="C29" s="80"/>
      <c r="D29" s="81"/>
      <c r="E29" s="78" t="s">
        <v>75</v>
      </c>
      <c r="F29" s="72" t="s">
        <v>77</v>
      </c>
      <c r="G29" s="72">
        <v>2</v>
      </c>
      <c r="H29" s="73" t="s">
        <v>74</v>
      </c>
      <c r="I29" s="74"/>
      <c r="J29" s="73"/>
      <c r="K29" s="79"/>
      <c r="L29" s="79">
        <f>G29*K29*1.1</f>
        <v>0</v>
      </c>
      <c r="M29" s="71"/>
    </row>
    <row r="30" spans="2:13" s="6" customFormat="1" ht="21.95" customHeight="1" x14ac:dyDescent="0.2">
      <c r="B30" s="92"/>
      <c r="C30" s="80"/>
      <c r="D30" s="81"/>
      <c r="E30" s="78" t="s">
        <v>79</v>
      </c>
      <c r="F30" s="72" t="s">
        <v>80</v>
      </c>
      <c r="G30" s="72">
        <v>3</v>
      </c>
      <c r="H30" s="73" t="s">
        <v>74</v>
      </c>
      <c r="I30" s="74"/>
      <c r="J30" s="73"/>
      <c r="K30" s="79"/>
      <c r="L30" s="79">
        <f>G30*K30*1.1</f>
        <v>0</v>
      </c>
      <c r="M30" s="71"/>
    </row>
    <row r="31" spans="2:13" s="6" customFormat="1" ht="21.95" customHeight="1" x14ac:dyDescent="0.2">
      <c r="B31" s="92"/>
      <c r="C31" s="80"/>
      <c r="D31" s="81"/>
      <c r="E31" s="78" t="s">
        <v>81</v>
      </c>
      <c r="F31" s="72" t="s">
        <v>82</v>
      </c>
      <c r="G31" s="72">
        <v>3</v>
      </c>
      <c r="H31" s="73" t="s">
        <v>74</v>
      </c>
      <c r="I31" s="74"/>
      <c r="J31" s="73"/>
      <c r="K31" s="79"/>
      <c r="L31" s="79">
        <f>G31*K31*1.1</f>
        <v>0</v>
      </c>
      <c r="M31" s="71"/>
    </row>
    <row r="32" spans="2:13" s="6" customFormat="1" ht="21.95" customHeight="1" x14ac:dyDescent="0.2">
      <c r="B32" s="92"/>
      <c r="C32" s="80"/>
      <c r="D32" s="81"/>
      <c r="E32" s="78" t="s">
        <v>84</v>
      </c>
      <c r="F32" s="72" t="s">
        <v>85</v>
      </c>
      <c r="G32" s="72">
        <v>6</v>
      </c>
      <c r="H32" s="73" t="s">
        <v>74</v>
      </c>
      <c r="I32" s="74"/>
      <c r="J32" s="73"/>
      <c r="K32" s="79"/>
      <c r="L32" s="79">
        <f>G32*K32</f>
        <v>0</v>
      </c>
      <c r="M32" s="71"/>
    </row>
    <row r="33" spans="2:13" s="6" customFormat="1" ht="21.95" customHeight="1" x14ac:dyDescent="0.2">
      <c r="B33" s="92"/>
      <c r="C33" s="82"/>
      <c r="D33" s="83"/>
      <c r="E33" s="78" t="s">
        <v>83</v>
      </c>
      <c r="F33" s="72"/>
      <c r="G33" s="72">
        <v>1</v>
      </c>
      <c r="H33" s="73" t="s">
        <v>29</v>
      </c>
      <c r="I33" s="74"/>
      <c r="J33" s="73"/>
      <c r="K33" s="79" t="s">
        <v>1</v>
      </c>
      <c r="L33" s="79"/>
      <c r="M33" s="71"/>
    </row>
    <row r="34" spans="2:13" s="6" customFormat="1" ht="21.95" customHeight="1" x14ac:dyDescent="0.2">
      <c r="B34" s="92"/>
      <c r="C34" s="84" t="s">
        <v>72</v>
      </c>
      <c r="D34" s="75" t="s">
        <v>53</v>
      </c>
      <c r="E34" s="78" t="s">
        <v>68</v>
      </c>
      <c r="F34" s="72"/>
      <c r="G34" s="72">
        <v>25</v>
      </c>
      <c r="H34" s="73" t="s">
        <v>60</v>
      </c>
      <c r="I34" s="74">
        <v>3</v>
      </c>
      <c r="J34" s="73" t="s">
        <v>35</v>
      </c>
      <c r="K34" s="79"/>
      <c r="L34" s="79">
        <f>I34*K34</f>
        <v>0</v>
      </c>
      <c r="M34" s="62"/>
    </row>
    <row r="35" spans="2:13" s="6" customFormat="1" ht="21.95" customHeight="1" x14ac:dyDescent="0.2">
      <c r="B35" s="92"/>
      <c r="C35" s="14"/>
      <c r="D35" s="17"/>
      <c r="E35" s="31" t="s">
        <v>36</v>
      </c>
      <c r="F35" s="18"/>
      <c r="G35" s="18">
        <v>25</v>
      </c>
      <c r="H35" s="36" t="s">
        <v>60</v>
      </c>
      <c r="I35" s="41">
        <v>3</v>
      </c>
      <c r="J35" s="36" t="s">
        <v>35</v>
      </c>
      <c r="K35" s="48"/>
      <c r="L35" s="48">
        <f>I35*K35</f>
        <v>0</v>
      </c>
      <c r="M35" s="62"/>
    </row>
    <row r="36" spans="2:13" s="6" customFormat="1" ht="21.95" customHeight="1" x14ac:dyDescent="0.2">
      <c r="B36" s="92"/>
      <c r="C36" s="15"/>
      <c r="D36" s="19"/>
      <c r="E36" s="31" t="s">
        <v>45</v>
      </c>
      <c r="F36" s="18"/>
      <c r="G36" s="18">
        <v>1</v>
      </c>
      <c r="H36" s="36" t="s">
        <v>29</v>
      </c>
      <c r="I36" s="41"/>
      <c r="J36" s="36"/>
      <c r="K36" s="48" t="s">
        <v>1</v>
      </c>
      <c r="L36" s="52"/>
      <c r="M36" s="62"/>
    </row>
    <row r="37" spans="2:13" s="6" customFormat="1" ht="21.95" customHeight="1" x14ac:dyDescent="0.2">
      <c r="B37" s="92"/>
      <c r="C37" s="13" t="s">
        <v>73</v>
      </c>
      <c r="D37" s="18" t="s">
        <v>34</v>
      </c>
      <c r="E37" s="25"/>
      <c r="F37" s="16"/>
      <c r="G37" s="16">
        <v>1</v>
      </c>
      <c r="H37" s="36" t="s">
        <v>29</v>
      </c>
      <c r="I37" s="41"/>
      <c r="J37" s="36"/>
      <c r="K37" s="47" t="s">
        <v>1</v>
      </c>
      <c r="L37" s="53"/>
      <c r="M37" s="62"/>
    </row>
    <row r="38" spans="2:13" s="6" customFormat="1" ht="21.95" customHeight="1" x14ac:dyDescent="0.2">
      <c r="B38" s="92"/>
      <c r="C38" s="93" t="s">
        <v>50</v>
      </c>
      <c r="D38" s="94"/>
      <c r="E38" s="94"/>
      <c r="F38" s="95"/>
      <c r="G38" s="33"/>
      <c r="H38" s="39"/>
      <c r="I38" s="33"/>
      <c r="J38" s="39"/>
      <c r="K38" s="50"/>
      <c r="L38" s="54">
        <f>SUM(L4:L37)</f>
        <v>4525000</v>
      </c>
      <c r="M38" s="65"/>
    </row>
    <row r="39" spans="2:13" s="6" customFormat="1" ht="21.95" customHeight="1" x14ac:dyDescent="0.2">
      <c r="B39" s="92"/>
      <c r="C39" s="96" t="s">
        <v>58</v>
      </c>
      <c r="D39" s="96"/>
      <c r="E39" s="96"/>
      <c r="F39" s="96"/>
      <c r="G39" s="34"/>
      <c r="H39" s="34"/>
      <c r="I39" s="34"/>
      <c r="J39" s="34"/>
      <c r="K39" s="34"/>
      <c r="L39" s="55">
        <f>L38*0.1</f>
        <v>452500</v>
      </c>
      <c r="M39" s="66"/>
    </row>
    <row r="40" spans="2:13" ht="43.2" customHeight="1" x14ac:dyDescent="0.2">
      <c r="B40" s="97" t="s">
        <v>59</v>
      </c>
      <c r="C40" s="98"/>
      <c r="D40" s="98"/>
      <c r="E40" s="98"/>
      <c r="F40" s="98"/>
      <c r="G40" s="98"/>
      <c r="H40" s="98"/>
      <c r="I40" s="98"/>
      <c r="J40" s="98"/>
      <c r="K40" s="99"/>
      <c r="L40" s="56">
        <f>L38+L39</f>
        <v>4977500</v>
      </c>
      <c r="M40" s="67"/>
    </row>
    <row r="41" spans="2:13" ht="18" customHeight="1" x14ac:dyDescent="0.2">
      <c r="C41" t="s">
        <v>9</v>
      </c>
      <c r="L41" s="57"/>
      <c r="M41" s="68"/>
    </row>
    <row r="42" spans="2:13" ht="18" customHeight="1" x14ac:dyDescent="0.2"/>
    <row r="43" spans="2:13" ht="18" customHeight="1" x14ac:dyDescent="0.2">
      <c r="M43" s="69"/>
    </row>
    <row r="44" spans="2:13" ht="18" customHeight="1" x14ac:dyDescent="0.2">
      <c r="L44" s="58"/>
      <c r="M44" s="69"/>
    </row>
    <row r="45" spans="2:13" x14ac:dyDescent="0.2">
      <c r="L45" s="59"/>
      <c r="M45" s="69"/>
    </row>
    <row r="46" spans="2:13" x14ac:dyDescent="0.2">
      <c r="L46" s="58"/>
      <c r="M46" s="58"/>
    </row>
    <row r="48" spans="2:13" x14ac:dyDescent="0.2">
      <c r="D48" s="20"/>
      <c r="E48" s="21"/>
      <c r="F48" s="21"/>
      <c r="G48" s="35"/>
      <c r="H48" s="40"/>
      <c r="I48" s="44"/>
      <c r="J48" s="40"/>
      <c r="K48" s="40"/>
      <c r="L48" s="20"/>
    </row>
    <row r="49" spans="4:13" x14ac:dyDescent="0.2">
      <c r="D49" s="21"/>
      <c r="E49" s="22"/>
      <c r="G49" s="2"/>
      <c r="H49" s="3"/>
      <c r="I49" s="2"/>
      <c r="J49" s="45"/>
      <c r="K49" s="45"/>
      <c r="L49" s="60"/>
    </row>
    <row r="50" spans="4:13" x14ac:dyDescent="0.2">
      <c r="D50" s="21"/>
      <c r="E50" s="22"/>
      <c r="G50" s="2"/>
      <c r="H50" s="3"/>
      <c r="I50" s="2"/>
      <c r="J50" s="45"/>
      <c r="K50" s="45"/>
      <c r="L50" s="60"/>
    </row>
    <row r="51" spans="4:13" x14ac:dyDescent="0.2">
      <c r="D51" s="21"/>
      <c r="E51" s="22"/>
      <c r="G51" s="2"/>
      <c r="H51" s="3"/>
      <c r="I51" s="2"/>
      <c r="J51" s="45"/>
      <c r="K51" s="45"/>
      <c r="L51" s="60"/>
    </row>
    <row r="52" spans="4:13" x14ac:dyDescent="0.2">
      <c r="D52" s="21"/>
      <c r="E52" s="22"/>
      <c r="G52" s="2"/>
      <c r="H52" s="3"/>
      <c r="I52" s="2"/>
      <c r="J52" s="45"/>
      <c r="K52" s="45"/>
      <c r="L52" s="61"/>
    </row>
    <row r="53" spans="4:13" x14ac:dyDescent="0.2">
      <c r="D53" s="22"/>
      <c r="E53" s="22"/>
      <c r="G53" s="2"/>
      <c r="H53" s="3"/>
      <c r="I53" s="2"/>
      <c r="J53" s="45"/>
      <c r="K53" s="45"/>
      <c r="L53" s="60"/>
    </row>
    <row r="54" spans="4:13" x14ac:dyDescent="0.2">
      <c r="D54" s="22"/>
      <c r="E54" s="22"/>
      <c r="G54" s="2"/>
      <c r="H54" s="3"/>
      <c r="I54" s="2"/>
      <c r="J54" s="45"/>
      <c r="K54" s="45"/>
      <c r="L54" s="60"/>
    </row>
    <row r="55" spans="4:13" x14ac:dyDescent="0.2">
      <c r="D55" s="22"/>
      <c r="E55" s="22"/>
      <c r="G55" s="2"/>
      <c r="H55" s="3"/>
      <c r="I55" s="2"/>
      <c r="J55" s="45"/>
      <c r="K55" s="45"/>
      <c r="L55" s="60"/>
    </row>
    <row r="56" spans="4:13" x14ac:dyDescent="0.2">
      <c r="D56" s="22"/>
      <c r="E56" s="22"/>
      <c r="G56" s="2"/>
      <c r="H56" s="3"/>
      <c r="I56" s="2"/>
      <c r="J56" s="45"/>
      <c r="K56" s="45"/>
      <c r="L56" s="61"/>
    </row>
    <row r="57" spans="4:13" x14ac:dyDescent="0.2">
      <c r="D57" s="22"/>
      <c r="E57" s="22"/>
      <c r="G57" s="2"/>
      <c r="H57" s="3"/>
      <c r="I57" s="2"/>
      <c r="J57" s="45"/>
      <c r="K57" s="45"/>
      <c r="L57" s="60"/>
    </row>
    <row r="58" spans="4:13" x14ac:dyDescent="0.2">
      <c r="D58" s="22"/>
      <c r="E58" s="22"/>
      <c r="G58" s="2"/>
      <c r="H58" s="3"/>
      <c r="I58" s="2"/>
      <c r="J58" s="45"/>
      <c r="K58" s="45"/>
      <c r="L58" s="60"/>
    </row>
    <row r="59" spans="4:13" x14ac:dyDescent="0.2">
      <c r="D59" s="22"/>
      <c r="E59" s="22"/>
      <c r="G59" s="2"/>
      <c r="H59" s="3"/>
      <c r="I59" s="2"/>
      <c r="J59" s="45"/>
      <c r="K59" s="45"/>
      <c r="L59" s="60"/>
    </row>
    <row r="60" spans="4:13" x14ac:dyDescent="0.2">
      <c r="D60" s="22"/>
      <c r="E60" s="22"/>
      <c r="G60" s="2"/>
      <c r="H60" s="3"/>
      <c r="I60" s="2"/>
      <c r="J60" s="45"/>
      <c r="K60" s="45"/>
      <c r="L60" s="61"/>
    </row>
    <row r="61" spans="4:13" x14ac:dyDescent="0.2">
      <c r="D61" s="22"/>
      <c r="E61" s="22"/>
      <c r="G61" s="2"/>
      <c r="H61" s="3"/>
      <c r="I61" s="2"/>
      <c r="L61" s="60"/>
    </row>
    <row r="62" spans="4:13" x14ac:dyDescent="0.2">
      <c r="D62" s="22"/>
      <c r="E62" s="22"/>
      <c r="F62" s="22"/>
      <c r="J62" s="46"/>
      <c r="K62" s="46"/>
      <c r="L62" s="60"/>
    </row>
    <row r="63" spans="4:13" x14ac:dyDescent="0.2">
      <c r="D63" s="22"/>
      <c r="E63" s="22"/>
      <c r="F63" s="22"/>
      <c r="J63" s="46"/>
      <c r="K63" s="46"/>
      <c r="L63" s="60"/>
    </row>
    <row r="64" spans="4:13" x14ac:dyDescent="0.2">
      <c r="D64" s="22"/>
      <c r="E64" s="22"/>
      <c r="F64" s="22"/>
      <c r="J64" s="46"/>
      <c r="K64" s="46"/>
      <c r="L64" s="60"/>
      <c r="M64" s="70"/>
    </row>
    <row r="65" spans="4:12" ht="12.7" customHeight="1" x14ac:dyDescent="0.2">
      <c r="D65" s="22"/>
      <c r="E65" s="22"/>
      <c r="F65" s="22"/>
      <c r="L65" s="60"/>
    </row>
    <row r="66" spans="4:12" x14ac:dyDescent="0.2">
      <c r="D66" s="22"/>
      <c r="E66" s="22"/>
      <c r="F66" s="22"/>
      <c r="L66" s="60"/>
    </row>
  </sheetData>
  <mergeCells count="11">
    <mergeCell ref="B40:K40"/>
    <mergeCell ref="C2:C3"/>
    <mergeCell ref="D2:D3"/>
    <mergeCell ref="E2:F3"/>
    <mergeCell ref="G2:J3"/>
    <mergeCell ref="K2:K3"/>
    <mergeCell ref="L2:L3"/>
    <mergeCell ref="M2:M3"/>
    <mergeCell ref="B4:B39"/>
    <mergeCell ref="C38:F38"/>
    <mergeCell ref="C39:F39"/>
  </mergeCells>
  <phoneticPr fontId="1"/>
  <pageMargins left="0.62992125984251968" right="0.19685039370078741" top="0.51181102362204722" bottom="0.27559055118110237" header="0.51181102362204722" footer="0.23622047244094491"/>
  <pageSetup paperSize="9" scale="57" orientation="portrait" cellComments="asDisplayed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入札金額内訳書</vt:lpstr>
      <vt:lpstr>入札金額内訳書!Print_Area</vt:lpstr>
      <vt:lpstr>入札金額内訳書!Print_Titles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CLP17008</dc:creator>
  <cp:lastModifiedBy>user014</cp:lastModifiedBy>
  <cp:lastPrinted>2026-02-17T04:27:59Z</cp:lastPrinted>
  <dcterms:created xsi:type="dcterms:W3CDTF">2003-06-04T02:40:25Z</dcterms:created>
  <dcterms:modified xsi:type="dcterms:W3CDTF">2026-02-26T00:45:26Z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2026-02-06T02:14:45Z</vt:filetime>
  </property>
</Properties>
</file>